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'п5'!$A$1:$H$85</definedName>
  </definedNames>
  <calcPr fullCalcOnLoad="1"/>
</workbook>
</file>

<file path=xl/sharedStrings.xml><?xml version="1.0" encoding="utf-8"?>
<sst xmlns="http://schemas.openxmlformats.org/spreadsheetml/2006/main" count="996" uniqueCount="345">
  <si>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</si>
  <si>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</si>
  <si>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</si>
  <si>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</si>
  <si>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</si>
  <si>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</si>
  <si>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</si>
  <si>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</si>
  <si>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</si>
  <si>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</si>
  <si>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</si>
  <si>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</si>
  <si>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</si>
  <si>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</si>
  <si>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</si>
  <si>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</si>
  <si>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</si>
  <si>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</si>
  <si>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</si>
  <si>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</si>
  <si>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</si>
  <si>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</si>
  <si>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</si>
  <si>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</si>
  <si>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</si>
  <si>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</si>
  <si>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</si>
  <si>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</si>
  <si>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</si>
  <si>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</si>
  <si>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</si>
  <si>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</si>
  <si>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</si>
  <si>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</si>
  <si>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</si>
  <si>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</si>
  <si>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</si>
  <si>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</si>
  <si>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</si>
  <si>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</si>
  <si>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</si>
  <si>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</si>
  <si>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</si>
  <si>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</si>
  <si>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</si>
  <si>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</si>
  <si>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</si>
  <si>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</si>
  <si>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</si>
  <si>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</si>
  <si>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</si>
  <si>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</si>
  <si>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</si>
  <si>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</si>
  <si>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</si>
  <si>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</si>
  <si>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</si>
  <si>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</si>
  <si>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</si>
  <si>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</si>
  <si>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</si>
  <si>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</si>
  <si>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</si>
  <si>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</si>
  <si>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</si>
  <si>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</si>
  <si>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</si>
  <si>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</si>
  <si>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</si>
  <si>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</si>
  <si>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</si>
  <si>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</si>
  <si>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</si>
  <si>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</si>
  <si>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</si>
  <si>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</si>
  <si>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</si>
  <si>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</si>
  <si>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</si>
  <si>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</si>
  <si>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</si>
  <si>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</si>
  <si>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</si>
  <si>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</si>
  <si>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</si>
  <si>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</si>
  <si>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</si>
  <si>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</si>
  <si>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</si>
  <si>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</si>
  <si>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</si>
  <si>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</si>
  <si>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</si>
  <si>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</si>
  <si>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</si>
  <si>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</si>
  <si>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</si>
  <si>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</si>
  <si>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</si>
  <si>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</si>
  <si>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</si>
  <si>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</si>
  <si>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</si>
  <si>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</si>
  <si>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</si>
  <si>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</si>
  <si>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</si>
  <si>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</si>
  <si>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</si>
  <si>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</si>
  <si>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</si>
  <si>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</si>
  <si>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</si>
  <si>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</si>
  <si>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</si>
  <si>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</si>
  <si>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</si>
  <si>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</si>
  <si>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</si>
  <si>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</si>
  <si>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</si>
  <si>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</si>
  <si>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</si>
  <si>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</si>
  <si>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</si>
  <si>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</si>
  <si>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</si>
  <si>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</si>
  <si>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</si>
  <si>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</si>
  <si>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</si>
  <si>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</si>
  <si>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</si>
  <si>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</si>
  <si>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</si>
  <si>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</si>
  <si>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</si>
  <si>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</si>
  <si>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</si>
  <si>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</si>
  <si>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</si>
  <si>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</si>
  <si>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</si>
  <si>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</si>
  <si>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</si>
  <si>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</si>
  <si>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</si>
  <si>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</si>
  <si>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</si>
  <si>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</si>
  <si>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</si>
  <si>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</si>
  <si>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</si>
  <si>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</si>
  <si>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</si>
  <si>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</si>
  <si>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</si>
  <si>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</si>
  <si>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</si>
  <si>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</si>
  <si>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</si>
  <si>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</si>
  <si>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</si>
  <si>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</si>
  <si>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</si>
  <si>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</si>
  <si>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</si>
  <si>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</si>
  <si>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</si>
  <si>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</si>
  <si>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</si>
  <si>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</si>
  <si>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</si>
  <si>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</si>
  <si>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</si>
  <si>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</si>
  <si>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</si>
  <si>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</si>
  <si>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</si>
  <si>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</si>
  <si>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</si>
  <si>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</si>
  <si>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</si>
  <si>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</si>
  <si>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</si>
  <si>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</si>
  <si>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</si>
  <si>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</si>
  <si>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</si>
  <si>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</si>
  <si>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</si>
  <si>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</si>
  <si>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</si>
  <si>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</si>
  <si>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</si>
  <si>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</si>
  <si>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</si>
  <si>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</si>
  <si>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</si>
  <si>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</si>
  <si>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</si>
  <si>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</si>
  <si>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</si>
  <si>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</si>
  <si>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</si>
  <si>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</si>
  <si>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</si>
  <si>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</si>
  <si>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</si>
  <si>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</si>
  <si>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</si>
  <si>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</si>
  <si>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</si>
  <si>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</si>
  <si>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</si>
  <si>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</si>
  <si>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</si>
  <si>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</si>
  <si>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</si>
  <si>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</si>
  <si>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</si>
  <si>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</si>
  <si>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</si>
  <si>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</si>
  <si>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</si>
  <si>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</si>
  <si>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</si>
  <si>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</si>
  <si>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</si>
  <si>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</si>
  <si>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</si>
  <si>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</si>
  <si>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</si>
  <si>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</si>
  <si>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</si>
  <si>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</si>
  <si>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</si>
  <si>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</si>
  <si>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</si>
  <si>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</si>
  <si>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</si>
  <si>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</si>
  <si>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</si>
  <si>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</si>
  <si>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</si>
  <si>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</si>
  <si>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</si>
  <si>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</si>
  <si>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</si>
  <si>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</si>
  <si>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</si>
  <si>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</si>
  <si>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</si>
  <si>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</si>
  <si>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</si>
  <si>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</si>
  <si>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</si>
  <si>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</si>
  <si>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</si>
  <si>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</si>
  <si>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</si>
  <si>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</si>
  <si>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</si>
  <si>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</si>
  <si>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</si>
  <si>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</si>
  <si>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</si>
  <si>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</si>
  <si>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</si>
  <si>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</si>
  <si>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</si>
  <si>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</si>
  <si>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</si>
  <si>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</si>
  <si>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</si>
  <si>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</si>
  <si>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</si>
  <si>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</si>
  <si>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</si>
  <si>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</si>
  <si>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</si>
  <si>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</si>
  <si>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</si>
  <si>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</si>
  <si>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</si>
  <si>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</si>
  <si>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</si>
  <si>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</si>
  <si>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</si>
  <si>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</si>
  <si>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</si>
  <si>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</si>
  <si>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</si>
  <si>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</si>
  <si>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</si>
  <si>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</si>
  <si>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648,2</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</si>
  <si>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</si>
  <si>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</si>
  <si>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</si>
  <si>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</si>
  <si>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</si>
  <si>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</si>
  <si>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</si>
  <si>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</si>
  <si>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</si>
  <si>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</si>
  <si>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</si>
  <si>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</si>
  <si>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</si>
  <si>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</si>
  <si>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</si>
  <si>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</si>
  <si>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</si>
  <si>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</si>
  <si>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</si>
  <si>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</si>
  <si>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</si>
  <si>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</si>
  <si>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</si>
  <si>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</si>
  <si>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</si>
  <si>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</si>
  <si>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</si>
  <si>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</si>
  <si>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</si>
  <si>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</si>
  <si>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</si>
  <si>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</si>
  <si>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</si>
  <si>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</si>
  <si>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</si>
  <si>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</si>
  <si>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</si>
  <si>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</si>
  <si>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</si>
  <si>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</si>
  <si>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</si>
  <si>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</si>
  <si>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</si>
  <si>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121 от 30.06.2020 года</t>
  </si>
  <si>
    <t>Приложение 2                                                                                                                  к  решению Собрания депутатов Уляшкинского сельского поселения      № 121 от 30.06.2020 года</t>
  </si>
  <si>
    <t>Приложение 3                                                                                   к  решению Собрания депутатов Уляшкинского сельского поселения № 121 от 30.06.2020 года</t>
  </si>
  <si>
    <t>Приложение 4                                                                                 к  решению Собрания депутатов Уляшкинского сельского поселения № 121 от 30.06.2020 года</t>
  </si>
  <si>
    <t>сельского поселения № 121 от 30.06.2020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</si>
</sst>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C56" sqref="C56"/>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340</v>
      </c>
      <c r="C1" s="213"/>
      <c r="D1" s="213"/>
      <c r="E1" s="213"/>
    </row>
    <row r="2" spans="2:5" ht="15.75" customHeight="1">
      <c r="B2" s="213"/>
      <c r="C2" s="213"/>
      <c r="D2" s="213"/>
      <c r="E2" s="213"/>
    </row>
    <row r="3" spans="2:5" ht="15.75" customHeight="1">
      <c r="B3" s="213"/>
      <c r="C3" s="213"/>
      <c r="D3" s="213"/>
      <c r="E3" s="213"/>
    </row>
    <row r="4" spans="2:5" ht="37.5" customHeight="1">
      <c r="B4" s="213"/>
      <c r="C4" s="213"/>
      <c r="D4" s="213"/>
      <c r="E4" s="213"/>
    </row>
    <row r="5" spans="1:8" ht="18.7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426.3</v>
      </c>
      <c r="D15" s="100">
        <f t="shared" si="0"/>
        <v>339.5</v>
      </c>
      <c r="E15" s="100">
        <f t="shared" si="0"/>
        <v>353.1</v>
      </c>
    </row>
    <row r="16" spans="1:5" s="11" customFormat="1" ht="18.75" customHeight="1">
      <c r="A16" s="15" t="s">
        <v>101</v>
      </c>
      <c r="B16" s="66" t="s">
        <v>109</v>
      </c>
      <c r="C16" s="104">
        <f t="shared" si="0"/>
        <v>426.3</v>
      </c>
      <c r="D16" s="100">
        <f t="shared" si="0"/>
        <v>339.5</v>
      </c>
      <c r="E16" s="100">
        <f t="shared" si="0"/>
        <v>353.1</v>
      </c>
    </row>
    <row r="17" spans="1:5" s="11" customFormat="1" ht="18.75" customHeight="1">
      <c r="A17" s="16" t="s">
        <v>82</v>
      </c>
      <c r="B17" s="68" t="s">
        <v>109</v>
      </c>
      <c r="C17" s="106">
        <v>426.3</v>
      </c>
      <c r="D17" s="99">
        <v>339.5</v>
      </c>
      <c r="E17" s="99">
        <v>353.1</v>
      </c>
    </row>
    <row r="18" spans="1:5" s="11" customFormat="1" ht="18" customHeight="1">
      <c r="A18" s="15" t="s">
        <v>32</v>
      </c>
      <c r="B18" s="66" t="s">
        <v>33</v>
      </c>
      <c r="C18" s="104">
        <f>C19+C21</f>
        <v>1596.3</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1581.1</v>
      </c>
      <c r="D21" s="100">
        <f>SUM(D22+D24)</f>
        <v>1581.1</v>
      </c>
      <c r="E21" s="100">
        <f>SUM(E22+E24)</f>
        <v>1581.1</v>
      </c>
    </row>
    <row r="22" spans="1:5" s="11" customFormat="1" ht="23.25" customHeight="1">
      <c r="A22" s="16" t="s">
        <v>124</v>
      </c>
      <c r="B22" s="69" t="s">
        <v>125</v>
      </c>
      <c r="C22" s="98">
        <f>C23</f>
        <v>741.7</v>
      </c>
      <c r="D22" s="99">
        <f>D23</f>
        <v>741.7</v>
      </c>
      <c r="E22" s="99">
        <f>E23</f>
        <v>741.7</v>
      </c>
    </row>
    <row r="23" spans="1:5" s="11" customFormat="1" ht="58.5" customHeight="1">
      <c r="A23" s="16" t="s">
        <v>126</v>
      </c>
      <c r="B23" s="69" t="s">
        <v>127</v>
      </c>
      <c r="C23" s="98">
        <v>741.7</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311</v>
      </c>
      <c r="B38" s="70" t="s">
        <v>312</v>
      </c>
      <c r="C38" s="97">
        <f t="shared" si="1"/>
        <v>0.6</v>
      </c>
      <c r="D38" s="100">
        <f t="shared" si="1"/>
        <v>0.6</v>
      </c>
      <c r="E38" s="100">
        <f t="shared" si="1"/>
        <v>0.7</v>
      </c>
    </row>
    <row r="39" spans="1:5" s="11" customFormat="1" ht="80.25" customHeight="1">
      <c r="A39" s="2" t="s">
        <v>313</v>
      </c>
      <c r="B39" s="69" t="s">
        <v>314</v>
      </c>
      <c r="C39" s="98">
        <v>0.6</v>
      </c>
      <c r="D39" s="99">
        <v>0.6</v>
      </c>
      <c r="E39" s="99">
        <v>0.7</v>
      </c>
    </row>
    <row r="40" spans="1:5" s="11" customFormat="1" ht="17.25" customHeight="1">
      <c r="A40" s="15" t="s">
        <v>107</v>
      </c>
      <c r="B40" s="66" t="s">
        <v>114</v>
      </c>
      <c r="C40" s="104">
        <f>C41</f>
        <v>30349.399999999998</v>
      </c>
      <c r="D40" s="100">
        <f>SUM(D41)</f>
        <v>2033.3</v>
      </c>
      <c r="E40" s="100">
        <f>SUM(E41)</f>
        <v>2000.7</v>
      </c>
    </row>
    <row r="41" spans="1:5" s="11" customFormat="1" ht="38.25" customHeight="1">
      <c r="A41" s="15" t="s">
        <v>108</v>
      </c>
      <c r="B41" s="66" t="s">
        <v>115</v>
      </c>
      <c r="C41" s="104">
        <f>C42+C48+C53+C45</f>
        <v>30349.399999999998</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324</v>
      </c>
      <c r="B45" s="208" t="s">
        <v>325</v>
      </c>
      <c r="C45" s="206">
        <f aca="true" t="shared" si="3" ref="C45:E46">C46</f>
        <v>1081.3</v>
      </c>
      <c r="D45" s="206">
        <f t="shared" si="3"/>
        <v>0</v>
      </c>
      <c r="E45" s="206">
        <f t="shared" si="3"/>
        <v>0</v>
      </c>
    </row>
    <row r="46" spans="1:5" s="11" customFormat="1" ht="21" customHeight="1">
      <c r="A46" s="207" t="s">
        <v>324</v>
      </c>
      <c r="B46" s="208" t="s">
        <v>326</v>
      </c>
      <c r="C46" s="206">
        <f t="shared" si="3"/>
        <v>1081.3</v>
      </c>
      <c r="D46" s="206">
        <f t="shared" si="3"/>
        <v>0</v>
      </c>
      <c r="E46" s="206">
        <f t="shared" si="3"/>
        <v>0</v>
      </c>
    </row>
    <row r="47" spans="1:5" s="11" customFormat="1" ht="43.5" customHeight="1">
      <c r="A47" s="209" t="s">
        <v>327</v>
      </c>
      <c r="B47" s="210" t="s">
        <v>328</v>
      </c>
      <c r="C47" s="105">
        <v>1081.3</v>
      </c>
      <c r="D47" s="102">
        <v>0</v>
      </c>
      <c r="E47" s="102">
        <v>0</v>
      </c>
    </row>
    <row r="48" spans="1:5" s="11" customFormat="1" ht="36" customHeight="1">
      <c r="A48" s="15" t="s">
        <v>169</v>
      </c>
      <c r="B48" s="66" t="s">
        <v>152</v>
      </c>
      <c r="C48" s="104">
        <f>C51+C49</f>
        <v>81.60000000000001</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81.4</v>
      </c>
      <c r="D51" s="100">
        <f>D52</f>
        <v>82.9</v>
      </c>
      <c r="E51" s="100">
        <f>E52</f>
        <v>88</v>
      </c>
    </row>
    <row r="52" spans="1:5" s="11" customFormat="1" ht="76.5" customHeight="1">
      <c r="A52" s="16" t="s">
        <v>171</v>
      </c>
      <c r="B52" s="69" t="s">
        <v>133</v>
      </c>
      <c r="C52" s="98">
        <v>81.4</v>
      </c>
      <c r="D52" s="99">
        <v>82.9</v>
      </c>
      <c r="E52" s="99">
        <v>88</v>
      </c>
    </row>
    <row r="53" spans="1:5" s="11" customFormat="1" ht="27" customHeight="1">
      <c r="A53" s="15" t="s">
        <v>174</v>
      </c>
      <c r="B53" s="66" t="s">
        <v>19</v>
      </c>
      <c r="C53" s="104">
        <f aca="true" t="shared" si="4" ref="C53:E54">C54</f>
        <v>25446</v>
      </c>
      <c r="D53" s="101">
        <f t="shared" si="4"/>
        <v>0</v>
      </c>
      <c r="E53" s="101">
        <f t="shared" si="4"/>
        <v>0</v>
      </c>
    </row>
    <row r="54" spans="1:5" s="11" customFormat="1" ht="106.5" customHeight="1">
      <c r="A54" s="15" t="s">
        <v>175</v>
      </c>
      <c r="B54" s="70" t="s">
        <v>86</v>
      </c>
      <c r="C54" s="97">
        <f t="shared" si="4"/>
        <v>25446</v>
      </c>
      <c r="D54" s="101">
        <f t="shared" si="4"/>
        <v>0</v>
      </c>
      <c r="E54" s="101">
        <f t="shared" si="4"/>
        <v>0</v>
      </c>
    </row>
    <row r="55" spans="1:5" s="11" customFormat="1" ht="111.75" customHeight="1">
      <c r="A55" s="16" t="s">
        <v>176</v>
      </c>
      <c r="B55" s="69" t="s">
        <v>135</v>
      </c>
      <c r="C55" s="98">
        <v>25446</v>
      </c>
      <c r="D55" s="102">
        <v>0</v>
      </c>
      <c r="E55" s="102">
        <v>0</v>
      </c>
    </row>
    <row r="56" spans="1:5" ht="18">
      <c r="A56" s="16" t="s">
        <v>34</v>
      </c>
      <c r="B56" s="15" t="s">
        <v>116</v>
      </c>
      <c r="C56" s="104">
        <f>C10+C40</f>
        <v>32694.299999999996</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C18" sqref="C18"/>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341</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508.00000000000364</v>
      </c>
      <c r="D12" s="85">
        <f>D13</f>
        <v>113.70000000000073</v>
      </c>
      <c r="E12" s="85">
        <f>E13</f>
        <v>115.5</v>
      </c>
    </row>
    <row r="13" spans="1:5" ht="39" customHeight="1">
      <c r="A13" s="27" t="s">
        <v>60</v>
      </c>
      <c r="B13" s="74" t="s">
        <v>61</v>
      </c>
      <c r="C13" s="108">
        <f>C21-C17</f>
        <v>508.00000000000364</v>
      </c>
      <c r="D13" s="86">
        <f>D18-D14</f>
        <v>113.70000000000073</v>
      </c>
      <c r="E13" s="86">
        <f>E18-E14</f>
        <v>115.5</v>
      </c>
    </row>
    <row r="14" spans="1:5" s="28" customFormat="1" ht="36">
      <c r="A14" s="29" t="s">
        <v>62</v>
      </c>
      <c r="B14" s="75" t="s">
        <v>55</v>
      </c>
      <c r="C14" s="109">
        <f>C15</f>
        <v>32694.3</v>
      </c>
      <c r="D14" s="87">
        <f aca="true" t="shared" si="0" ref="D14:E16">D15</f>
        <v>4306.599999999999</v>
      </c>
      <c r="E14" s="87">
        <f t="shared" si="0"/>
        <v>4311</v>
      </c>
    </row>
    <row r="15" spans="1:5" ht="36">
      <c r="A15" s="29" t="s">
        <v>63</v>
      </c>
      <c r="B15" s="75" t="s">
        <v>56</v>
      </c>
      <c r="C15" s="109">
        <f>C16</f>
        <v>32694.3</v>
      </c>
      <c r="D15" s="87">
        <f t="shared" si="0"/>
        <v>4306.599999999999</v>
      </c>
      <c r="E15" s="87">
        <f t="shared" si="0"/>
        <v>4311</v>
      </c>
    </row>
    <row r="16" spans="1:6" ht="36">
      <c r="A16" s="29" t="s">
        <v>64</v>
      </c>
      <c r="B16" s="75" t="s">
        <v>57</v>
      </c>
      <c r="C16" s="109">
        <f>C17</f>
        <v>32694.3</v>
      </c>
      <c r="D16" s="87">
        <f t="shared" si="0"/>
        <v>4306.599999999999</v>
      </c>
      <c r="E16" s="87">
        <f t="shared" si="0"/>
        <v>4311</v>
      </c>
      <c r="F16" s="31"/>
    </row>
    <row r="17" spans="1:5" ht="54">
      <c r="A17" s="29" t="s">
        <v>68</v>
      </c>
      <c r="B17" s="75" t="s">
        <v>69</v>
      </c>
      <c r="C17" s="109">
        <v>32694.3</v>
      </c>
      <c r="D17" s="109">
        <f>'п1'!D56</f>
        <v>4306.599999999999</v>
      </c>
      <c r="E17" s="109">
        <f>'п1'!E56</f>
        <v>4311</v>
      </c>
    </row>
    <row r="18" spans="1:5" ht="42.75" customHeight="1">
      <c r="A18" s="29" t="s">
        <v>65</v>
      </c>
      <c r="B18" s="75" t="s">
        <v>42</v>
      </c>
      <c r="C18" s="109">
        <f>C19</f>
        <v>33202.3</v>
      </c>
      <c r="D18" s="87">
        <f aca="true" t="shared" si="1" ref="D18:E20">D19</f>
        <v>4420.3</v>
      </c>
      <c r="E18" s="87">
        <f t="shared" si="1"/>
        <v>4426.5</v>
      </c>
    </row>
    <row r="19" spans="1:5" ht="36">
      <c r="A19" s="29" t="s">
        <v>66</v>
      </c>
      <c r="B19" s="75" t="s">
        <v>43</v>
      </c>
      <c r="C19" s="109">
        <f>C20</f>
        <v>33202.3</v>
      </c>
      <c r="D19" s="87">
        <f t="shared" si="1"/>
        <v>4420.3</v>
      </c>
      <c r="E19" s="87">
        <f t="shared" si="1"/>
        <v>4426.5</v>
      </c>
    </row>
    <row r="20" spans="1:5" ht="36">
      <c r="A20" s="29" t="s">
        <v>67</v>
      </c>
      <c r="B20" s="75" t="s">
        <v>35</v>
      </c>
      <c r="C20" s="109">
        <f>C21</f>
        <v>33202.3</v>
      </c>
      <c r="D20" s="87">
        <f t="shared" si="1"/>
        <v>4420.3</v>
      </c>
      <c r="E20" s="87">
        <f t="shared" si="1"/>
        <v>4426.5</v>
      </c>
    </row>
    <row r="21" spans="1:5" ht="60.75" customHeight="1">
      <c r="A21" s="29" t="s">
        <v>70</v>
      </c>
      <c r="B21" s="75" t="s">
        <v>71</v>
      </c>
      <c r="C21" s="109">
        <v>33202.3</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view="pageBreakPreview" zoomScaleSheetLayoutView="100" zoomScalePageLayoutView="0" workbookViewId="0" topLeftCell="A1">
      <selection activeCell="F74" sqref="F74"/>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342</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4521.900000000001</v>
      </c>
      <c r="G7" s="195">
        <f>G8+G14+G17+G21+G19</f>
        <v>3326.8</v>
      </c>
      <c r="H7" s="195">
        <f>H8+H14+H17+H21+H19</f>
        <v>3238.8999999999996</v>
      </c>
    </row>
    <row r="8" spans="1:8" ht="69" customHeight="1">
      <c r="A8" s="142" t="s">
        <v>20</v>
      </c>
      <c r="B8" s="110" t="s">
        <v>46</v>
      </c>
      <c r="C8" s="110" t="s">
        <v>48</v>
      </c>
      <c r="D8" s="110"/>
      <c r="E8" s="143"/>
      <c r="F8" s="132">
        <f>F9+F10+F11+F12+F13</f>
        <v>4312.1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t="s">
        <v>296</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297</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298</v>
      </c>
      <c r="B19" s="116" t="s">
        <v>46</v>
      </c>
      <c r="C19" s="116" t="s">
        <v>93</v>
      </c>
      <c r="D19" s="116"/>
      <c r="E19" s="116"/>
      <c r="F19" s="128">
        <f>F20</f>
        <v>10</v>
      </c>
      <c r="G19" s="128">
        <f>G20</f>
        <v>10</v>
      </c>
      <c r="H19" s="128">
        <f>H20</f>
        <v>10</v>
      </c>
    </row>
    <row r="20" spans="1:8" ht="108" customHeight="1">
      <c r="A20" s="113" t="s">
        <v>301</v>
      </c>
      <c r="B20" s="117" t="s">
        <v>46</v>
      </c>
      <c r="C20" s="117" t="s">
        <v>93</v>
      </c>
      <c r="D20" s="117" t="s">
        <v>299</v>
      </c>
      <c r="E20" s="117" t="s">
        <v>300</v>
      </c>
      <c r="F20" s="129">
        <v>10</v>
      </c>
      <c r="G20" s="129">
        <v>10</v>
      </c>
      <c r="H20" s="129">
        <v>10</v>
      </c>
    </row>
    <row r="21" spans="1:8" s="65" customFormat="1" ht="21" customHeight="1">
      <c r="A21" s="149" t="s">
        <v>118</v>
      </c>
      <c r="B21" s="148" t="s">
        <v>46</v>
      </c>
      <c r="C21" s="148" t="s">
        <v>117</v>
      </c>
      <c r="D21" s="148"/>
      <c r="E21" s="148"/>
      <c r="F21" s="199">
        <f>F25+F26+F27+F22+F23+F24+F29+F31+F30+F28</f>
        <v>178.70000000000002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329</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57.2</v>
      </c>
      <c r="G29" s="129">
        <v>38.2</v>
      </c>
      <c r="H29" s="129">
        <v>38.2</v>
      </c>
    </row>
    <row r="30" spans="1:8" ht="147" customHeight="1">
      <c r="A30" s="57" t="s">
        <v>320</v>
      </c>
      <c r="B30" s="78" t="s">
        <v>46</v>
      </c>
      <c r="C30" s="78" t="s">
        <v>117</v>
      </c>
      <c r="D30" s="90" t="s">
        <v>319</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81.4</v>
      </c>
      <c r="G32" s="132">
        <f>SUM(G33)</f>
        <v>82.9</v>
      </c>
      <c r="H32" s="132">
        <f>SUM(H33)</f>
        <v>88</v>
      </c>
    </row>
    <row r="33" spans="1:8" ht="21.75" customHeight="1">
      <c r="A33" s="140" t="s">
        <v>17</v>
      </c>
      <c r="B33" s="110" t="s">
        <v>49</v>
      </c>
      <c r="C33" s="110" t="s">
        <v>47</v>
      </c>
      <c r="D33" s="78"/>
      <c r="E33" s="78"/>
      <c r="F33" s="132">
        <f>F34</f>
        <v>81.4</v>
      </c>
      <c r="G33" s="132">
        <f>G34</f>
        <v>82.9</v>
      </c>
      <c r="H33" s="132">
        <f>H34</f>
        <v>88</v>
      </c>
    </row>
    <row r="34" spans="1:8" ht="108" customHeight="1">
      <c r="A34" s="151" t="s">
        <v>8</v>
      </c>
      <c r="B34" s="78" t="s">
        <v>49</v>
      </c>
      <c r="C34" s="78" t="s">
        <v>47</v>
      </c>
      <c r="D34" s="150" t="s">
        <v>142</v>
      </c>
      <c r="E34" s="78" t="s">
        <v>87</v>
      </c>
      <c r="F34" s="130">
        <v>81.4</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19128</v>
      </c>
      <c r="G40" s="199">
        <v>0</v>
      </c>
      <c r="H40" s="199">
        <v>0</v>
      </c>
    </row>
    <row r="41" spans="1:8" s="88" customFormat="1" ht="17.25">
      <c r="A41" s="153" t="s">
        <v>302</v>
      </c>
      <c r="B41" s="110" t="s">
        <v>48</v>
      </c>
      <c r="C41" s="110" t="s">
        <v>18</v>
      </c>
      <c r="D41" s="110"/>
      <c r="E41" s="110"/>
      <c r="F41" s="199">
        <f>F42+F43</f>
        <v>19087</v>
      </c>
      <c r="G41" s="199">
        <v>0</v>
      </c>
      <c r="H41" s="199">
        <v>0</v>
      </c>
    </row>
    <row r="42" spans="1:8" s="88" customFormat="1" ht="108.75" customHeight="1">
      <c r="A42" s="58" t="s">
        <v>303</v>
      </c>
      <c r="B42" s="78" t="s">
        <v>48</v>
      </c>
      <c r="C42" s="78" t="s">
        <v>18</v>
      </c>
      <c r="D42" s="78" t="s">
        <v>304</v>
      </c>
      <c r="E42" s="78" t="s">
        <v>88</v>
      </c>
      <c r="F42" s="200">
        <v>638.7</v>
      </c>
      <c r="G42" s="200">
        <v>0</v>
      </c>
      <c r="H42" s="200">
        <v>0</v>
      </c>
    </row>
    <row r="43" spans="1:8" s="88" customFormat="1" ht="150" customHeight="1">
      <c r="A43" s="211" t="s">
        <v>322</v>
      </c>
      <c r="B43" s="78" t="s">
        <v>48</v>
      </c>
      <c r="C43" s="78" t="s">
        <v>18</v>
      </c>
      <c r="D43" s="78" t="s">
        <v>321</v>
      </c>
      <c r="E43" s="78" t="s">
        <v>88</v>
      </c>
      <c r="F43" s="200">
        <v>18448.3</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330</v>
      </c>
      <c r="E45" s="78" t="s">
        <v>88</v>
      </c>
      <c r="F45" s="133">
        <v>34</v>
      </c>
      <c r="G45" s="133">
        <v>0</v>
      </c>
      <c r="H45" s="133">
        <v>0</v>
      </c>
    </row>
    <row r="46" spans="1:8" s="135" customFormat="1" ht="108">
      <c r="A46" s="57" t="s">
        <v>331</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F51+F48</f>
        <v>6741.7</v>
      </c>
      <c r="G47" s="132">
        <f>G51+G48</f>
        <v>212.4</v>
      </c>
      <c r="H47" s="132">
        <f>H51+H48</f>
        <v>302.4</v>
      </c>
    </row>
    <row r="48" spans="1:8" ht="20.25" customHeight="1">
      <c r="A48" s="155" t="s">
        <v>269</v>
      </c>
      <c r="B48" s="110" t="s">
        <v>51</v>
      </c>
      <c r="C48" s="110" t="s">
        <v>49</v>
      </c>
      <c r="D48" s="110"/>
      <c r="E48" s="110"/>
      <c r="F48" s="132">
        <f>F49+F50</f>
        <v>5813.4</v>
      </c>
      <c r="G48" s="132">
        <f>G49</f>
        <v>0</v>
      </c>
      <c r="H48" s="132">
        <f>H49</f>
        <v>100</v>
      </c>
    </row>
    <row r="49" spans="1:8" ht="201" customHeight="1">
      <c r="A49" s="113" t="s">
        <v>317</v>
      </c>
      <c r="B49" s="78" t="s">
        <v>51</v>
      </c>
      <c r="C49" s="78" t="s">
        <v>49</v>
      </c>
      <c r="D49" s="91" t="s">
        <v>315</v>
      </c>
      <c r="E49" s="78" t="s">
        <v>88</v>
      </c>
      <c r="F49" s="129">
        <v>13.4</v>
      </c>
      <c r="G49" s="129">
        <v>0</v>
      </c>
      <c r="H49" s="129">
        <v>100</v>
      </c>
    </row>
    <row r="50" spans="1:8" ht="204" customHeight="1">
      <c r="A50" s="113" t="s">
        <v>318</v>
      </c>
      <c r="B50" s="78" t="s">
        <v>51</v>
      </c>
      <c r="C50" s="78" t="s">
        <v>49</v>
      </c>
      <c r="D50" s="91" t="s">
        <v>316</v>
      </c>
      <c r="E50" s="78" t="s">
        <v>88</v>
      </c>
      <c r="F50" s="129">
        <v>5800</v>
      </c>
      <c r="G50" s="129">
        <v>0</v>
      </c>
      <c r="H50" s="129">
        <v>0</v>
      </c>
    </row>
    <row r="51" spans="1:8" ht="20.25" customHeight="1">
      <c r="A51" s="154" t="s">
        <v>91</v>
      </c>
      <c r="B51" s="110" t="s">
        <v>51</v>
      </c>
      <c r="C51" s="110" t="s">
        <v>47</v>
      </c>
      <c r="D51" s="110"/>
      <c r="E51" s="110"/>
      <c r="F51" s="132">
        <f>F52+F53+F55+F56+F57+F58+F59+F60+F54</f>
        <v>928.3</v>
      </c>
      <c r="G51" s="132">
        <f>G52+G53+G55+G56+G57+G58+G59+G60</f>
        <v>212.4</v>
      </c>
      <c r="H51" s="132">
        <f>H52+H53+H55+H56+H57+H58+H59+H60</f>
        <v>202.4</v>
      </c>
    </row>
    <row r="52" spans="1:8" ht="128.25" customHeight="1">
      <c r="A52" s="58" t="s">
        <v>208</v>
      </c>
      <c r="B52" s="78" t="s">
        <v>51</v>
      </c>
      <c r="C52" s="78" t="s">
        <v>47</v>
      </c>
      <c r="D52" s="90" t="s">
        <v>207</v>
      </c>
      <c r="E52" s="78" t="s">
        <v>88</v>
      </c>
      <c r="F52" s="129">
        <v>200</v>
      </c>
      <c r="G52" s="129">
        <v>170</v>
      </c>
      <c r="H52" s="129">
        <v>160</v>
      </c>
    </row>
    <row r="53" spans="1:8" ht="147" customHeight="1">
      <c r="A53" s="58" t="s">
        <v>263</v>
      </c>
      <c r="B53" s="78" t="s">
        <v>51</v>
      </c>
      <c r="C53" s="78" t="s">
        <v>47</v>
      </c>
      <c r="D53" s="90" t="s">
        <v>211</v>
      </c>
      <c r="E53" s="78" t="s">
        <v>88</v>
      </c>
      <c r="F53" s="129">
        <v>25.6</v>
      </c>
      <c r="G53" s="129">
        <v>5</v>
      </c>
      <c r="H53" s="129">
        <v>5</v>
      </c>
    </row>
    <row r="54" spans="1:8" ht="179.25" customHeight="1">
      <c r="A54" s="113" t="s">
        <v>305</v>
      </c>
      <c r="B54" s="78" t="s">
        <v>51</v>
      </c>
      <c r="C54" s="78" t="s">
        <v>47</v>
      </c>
      <c r="D54" s="90" t="s">
        <v>306</v>
      </c>
      <c r="E54" s="78" t="s">
        <v>88</v>
      </c>
      <c r="F54" s="129">
        <v>474</v>
      </c>
      <c r="G54" s="129">
        <v>0</v>
      </c>
      <c r="H54" s="129">
        <v>0</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116.7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332</v>
      </c>
      <c r="B70" s="78" t="s">
        <v>50</v>
      </c>
      <c r="C70" s="78" t="s">
        <v>46</v>
      </c>
      <c r="D70" s="90" t="s">
        <v>333</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307</v>
      </c>
      <c r="G73" s="130">
        <v>5</v>
      </c>
      <c r="H73" s="130">
        <v>5</v>
      </c>
    </row>
    <row r="74" spans="1:8" ht="21.75" customHeight="1">
      <c r="A74" s="142" t="s">
        <v>40</v>
      </c>
      <c r="B74" s="110"/>
      <c r="C74" s="110"/>
      <c r="D74" s="110"/>
      <c r="E74" s="110"/>
      <c r="F74" s="132">
        <f>F7+F32+F35+F40+F47+F61+F64+F67+F71</f>
        <v>33202.3</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3" max="7" man="1"/>
  </rowBreaks>
</worksheet>
</file>

<file path=xl/worksheets/sheet4.xml><?xml version="1.0" encoding="utf-8"?>
<worksheet xmlns="http://schemas.openxmlformats.org/spreadsheetml/2006/main" xmlns:r="http://schemas.openxmlformats.org/officeDocument/2006/relationships">
  <dimension ref="A1:J1598"/>
  <sheetViews>
    <sheetView view="pageBreakPreview" zoomScaleSheetLayoutView="100" zoomScalePageLayoutView="0" workbookViewId="0" topLeftCell="A1">
      <selection activeCell="G45" sqref="G45"/>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343</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33202.3</v>
      </c>
      <c r="H8" s="201">
        <f>H76</f>
        <v>4420.3</v>
      </c>
      <c r="I8" s="201" t="e">
        <f>I76</f>
        <v>#REF!</v>
      </c>
      <c r="J8" s="201">
        <f>J76</f>
        <v>4426.5</v>
      </c>
    </row>
    <row r="9" spans="1:10" s="50" customFormat="1" ht="21.75" customHeight="1">
      <c r="A9" s="163" t="s">
        <v>39</v>
      </c>
      <c r="B9" s="164">
        <v>951</v>
      </c>
      <c r="C9" s="143" t="s">
        <v>46</v>
      </c>
      <c r="D9" s="143"/>
      <c r="E9" s="143"/>
      <c r="F9" s="143"/>
      <c r="G9" s="202">
        <f>G10+G16+G19+G23+G21</f>
        <v>4521.900000000001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4312.1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t="s">
        <v>296</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297</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298</v>
      </c>
      <c r="B21" s="174">
        <v>951</v>
      </c>
      <c r="C21" s="110" t="s">
        <v>46</v>
      </c>
      <c r="D21" s="110" t="s">
        <v>93</v>
      </c>
      <c r="E21" s="89"/>
      <c r="F21" s="89"/>
      <c r="G21" s="128">
        <f>G22</f>
        <v>10</v>
      </c>
      <c r="H21" s="128">
        <f>H22</f>
        <v>10</v>
      </c>
      <c r="I21" s="128">
        <f>I22</f>
        <v>0</v>
      </c>
      <c r="J21" s="128">
        <f>J22</f>
        <v>10</v>
      </c>
    </row>
    <row r="22" spans="1:10" ht="111.75" customHeight="1">
      <c r="A22" s="113" t="s">
        <v>301</v>
      </c>
      <c r="B22" s="168">
        <v>951</v>
      </c>
      <c r="C22" s="78" t="s">
        <v>46</v>
      </c>
      <c r="D22" s="78" t="s">
        <v>93</v>
      </c>
      <c r="E22" s="117" t="s">
        <v>299</v>
      </c>
      <c r="F22" s="117" t="s">
        <v>300</v>
      </c>
      <c r="G22" s="129">
        <v>10</v>
      </c>
      <c r="H22" s="129">
        <v>10</v>
      </c>
      <c r="I22" s="129"/>
      <c r="J22" s="129">
        <v>10</v>
      </c>
    </row>
    <row r="23" spans="1:10" ht="18" customHeight="1">
      <c r="A23" s="175" t="s">
        <v>118</v>
      </c>
      <c r="B23" s="166">
        <v>951</v>
      </c>
      <c r="C23" s="148" t="s">
        <v>46</v>
      </c>
      <c r="D23" s="148" t="s">
        <v>117</v>
      </c>
      <c r="E23" s="148"/>
      <c r="F23" s="148"/>
      <c r="G23" s="199">
        <f>G27+G28+G29+G24+G25+G26+G31+G33+G32+G30</f>
        <v>178.70000000000002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329</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57.2</v>
      </c>
      <c r="H31" s="129">
        <v>38.2</v>
      </c>
      <c r="I31" s="129">
        <v>38.2</v>
      </c>
      <c r="J31" s="129">
        <v>38.2</v>
      </c>
    </row>
    <row r="32" spans="1:10" ht="144.75" customHeight="1">
      <c r="A32" s="57" t="s">
        <v>320</v>
      </c>
      <c r="B32" s="170">
        <v>951</v>
      </c>
      <c r="C32" s="78" t="s">
        <v>46</v>
      </c>
      <c r="D32" s="78" t="s">
        <v>117</v>
      </c>
      <c r="E32" s="90" t="s">
        <v>319</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81.4</v>
      </c>
      <c r="H34" s="132">
        <f>SUM(H35)</f>
        <v>82.9</v>
      </c>
      <c r="I34" s="132">
        <f>SUM(I35)</f>
        <v>77</v>
      </c>
      <c r="J34" s="132">
        <f>SUM(J35)</f>
        <v>88</v>
      </c>
    </row>
    <row r="35" spans="1:10" ht="18" customHeight="1">
      <c r="A35" s="163" t="s">
        <v>17</v>
      </c>
      <c r="B35" s="166">
        <v>951</v>
      </c>
      <c r="C35" s="110" t="s">
        <v>49</v>
      </c>
      <c r="D35" s="110" t="s">
        <v>47</v>
      </c>
      <c r="E35" s="78"/>
      <c r="F35" s="78"/>
      <c r="G35" s="132">
        <f>G36</f>
        <v>81.4</v>
      </c>
      <c r="H35" s="132">
        <f>H36</f>
        <v>82.9</v>
      </c>
      <c r="I35" s="132">
        <f>I36</f>
        <v>77</v>
      </c>
      <c r="J35" s="132">
        <f>J36</f>
        <v>88</v>
      </c>
    </row>
    <row r="36" spans="1:10" ht="126.75" customHeight="1">
      <c r="A36" s="177" t="s">
        <v>8</v>
      </c>
      <c r="B36" s="178">
        <v>951</v>
      </c>
      <c r="C36" s="78" t="s">
        <v>49</v>
      </c>
      <c r="D36" s="78" t="s">
        <v>47</v>
      </c>
      <c r="E36" s="150" t="s">
        <v>142</v>
      </c>
      <c r="F36" s="78" t="s">
        <v>87</v>
      </c>
      <c r="G36" s="130">
        <v>81.4</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19128</v>
      </c>
      <c r="H42" s="199">
        <v>0</v>
      </c>
      <c r="I42" s="199">
        <v>0</v>
      </c>
      <c r="J42" s="199">
        <v>0</v>
      </c>
    </row>
    <row r="43" spans="1:10" ht="24" customHeight="1">
      <c r="A43" s="153" t="s">
        <v>302</v>
      </c>
      <c r="B43" s="166">
        <v>951</v>
      </c>
      <c r="C43" s="110" t="s">
        <v>48</v>
      </c>
      <c r="D43" s="110" t="s">
        <v>18</v>
      </c>
      <c r="E43" s="110"/>
      <c r="F43" s="110"/>
      <c r="G43" s="199">
        <f>G44+G45</f>
        <v>19087</v>
      </c>
      <c r="H43" s="199">
        <v>0</v>
      </c>
      <c r="I43" s="199"/>
      <c r="J43" s="199">
        <v>0</v>
      </c>
    </row>
    <row r="44" spans="1:10" ht="113.25" customHeight="1">
      <c r="A44" s="58" t="s">
        <v>303</v>
      </c>
      <c r="B44" s="170">
        <v>951</v>
      </c>
      <c r="C44" s="78" t="s">
        <v>48</v>
      </c>
      <c r="D44" s="78" t="s">
        <v>18</v>
      </c>
      <c r="E44" s="78" t="s">
        <v>304</v>
      </c>
      <c r="F44" s="78" t="s">
        <v>88</v>
      </c>
      <c r="G44" s="200">
        <v>638.7</v>
      </c>
      <c r="H44" s="200">
        <v>0</v>
      </c>
      <c r="I44" s="200"/>
      <c r="J44" s="200">
        <v>0</v>
      </c>
    </row>
    <row r="45" spans="1:10" ht="144" customHeight="1">
      <c r="A45" s="203" t="s">
        <v>322</v>
      </c>
      <c r="B45" s="170">
        <v>951</v>
      </c>
      <c r="C45" s="78" t="s">
        <v>48</v>
      </c>
      <c r="D45" s="78" t="s">
        <v>18</v>
      </c>
      <c r="E45" s="78" t="s">
        <v>321</v>
      </c>
      <c r="F45" s="78" t="s">
        <v>88</v>
      </c>
      <c r="G45" s="200">
        <v>18448.3</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334</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G53+G50</f>
        <v>6741.7</v>
      </c>
      <c r="H49" s="132">
        <f>H53+H50</f>
        <v>212.4</v>
      </c>
      <c r="I49" s="132" t="e">
        <f>I53+I50</f>
        <v>#REF!</v>
      </c>
      <c r="J49" s="132">
        <f>J53+J50</f>
        <v>302.4</v>
      </c>
    </row>
    <row r="50" spans="1:10" ht="18" customHeight="1">
      <c r="A50" s="152" t="s">
        <v>269</v>
      </c>
      <c r="B50" s="166">
        <v>951</v>
      </c>
      <c r="C50" s="110" t="s">
        <v>51</v>
      </c>
      <c r="D50" s="110" t="s">
        <v>49</v>
      </c>
      <c r="E50" s="110"/>
      <c r="F50" s="110"/>
      <c r="G50" s="132">
        <f>G51+G52</f>
        <v>5813.4</v>
      </c>
      <c r="H50" s="132">
        <f>H51</f>
        <v>0</v>
      </c>
      <c r="I50" s="132">
        <f>I51</f>
        <v>100</v>
      </c>
      <c r="J50" s="132">
        <f>J51</f>
        <v>100</v>
      </c>
    </row>
    <row r="51" spans="1:10" ht="207" customHeight="1">
      <c r="A51" s="113" t="s">
        <v>317</v>
      </c>
      <c r="B51" s="170">
        <v>951</v>
      </c>
      <c r="C51" s="78" t="s">
        <v>51</v>
      </c>
      <c r="D51" s="78" t="s">
        <v>49</v>
      </c>
      <c r="E51" s="91" t="s">
        <v>315</v>
      </c>
      <c r="F51" s="78" t="s">
        <v>88</v>
      </c>
      <c r="G51" s="129">
        <v>13.4</v>
      </c>
      <c r="H51" s="129">
        <v>0</v>
      </c>
      <c r="I51" s="129">
        <v>100</v>
      </c>
      <c r="J51" s="129">
        <v>100</v>
      </c>
    </row>
    <row r="52" spans="1:10" ht="219.75" customHeight="1">
      <c r="A52" s="113" t="s">
        <v>318</v>
      </c>
      <c r="B52" s="170">
        <v>951</v>
      </c>
      <c r="C52" s="78" t="s">
        <v>51</v>
      </c>
      <c r="D52" s="78" t="s">
        <v>49</v>
      </c>
      <c r="E52" s="91" t="s">
        <v>316</v>
      </c>
      <c r="F52" s="78" t="s">
        <v>88</v>
      </c>
      <c r="G52" s="129">
        <v>5800</v>
      </c>
      <c r="H52" s="129">
        <v>0</v>
      </c>
      <c r="I52" s="129"/>
      <c r="J52" s="129">
        <v>0</v>
      </c>
    </row>
    <row r="53" spans="1:10" ht="19.5" customHeight="1">
      <c r="A53" s="154" t="s">
        <v>91</v>
      </c>
      <c r="B53" s="166">
        <v>951</v>
      </c>
      <c r="C53" s="110" t="s">
        <v>51</v>
      </c>
      <c r="D53" s="110" t="s">
        <v>47</v>
      </c>
      <c r="E53" s="110"/>
      <c r="F53" s="110"/>
      <c r="G53" s="132">
        <f>G54+G55+G57+G58+G59+G60+G61+G62+G56</f>
        <v>928.3</v>
      </c>
      <c r="H53" s="132">
        <f>H54+H55+H57+H58+H59+H60+H61+H62</f>
        <v>212.4</v>
      </c>
      <c r="I53" s="132" t="e">
        <f>I54+I55+I57+I58+I59+I60+I61+#REF!+I62</f>
        <v>#REF!</v>
      </c>
      <c r="J53" s="132">
        <f>J54+J55+J57+J58+J59+J60+J61+J62</f>
        <v>202.4</v>
      </c>
    </row>
    <row r="54" spans="1:10" ht="130.5" customHeight="1">
      <c r="A54" s="58" t="s">
        <v>208</v>
      </c>
      <c r="B54" s="183" t="s">
        <v>272</v>
      </c>
      <c r="C54" s="78" t="s">
        <v>51</v>
      </c>
      <c r="D54" s="78" t="s">
        <v>47</v>
      </c>
      <c r="E54" s="90" t="s">
        <v>207</v>
      </c>
      <c r="F54" s="78" t="s">
        <v>88</v>
      </c>
      <c r="G54" s="129">
        <v>200</v>
      </c>
      <c r="H54" s="129">
        <v>170</v>
      </c>
      <c r="I54" s="129">
        <v>160</v>
      </c>
      <c r="J54" s="129">
        <v>160</v>
      </c>
    </row>
    <row r="55" spans="1:10" ht="151.5" customHeight="1">
      <c r="A55" s="58" t="s">
        <v>263</v>
      </c>
      <c r="B55" s="183" t="s">
        <v>272</v>
      </c>
      <c r="C55" s="78" t="s">
        <v>51</v>
      </c>
      <c r="D55" s="78" t="s">
        <v>47</v>
      </c>
      <c r="E55" s="90" t="s">
        <v>211</v>
      </c>
      <c r="F55" s="78" t="s">
        <v>88</v>
      </c>
      <c r="G55" s="129">
        <v>25.6</v>
      </c>
      <c r="H55" s="129">
        <v>5</v>
      </c>
      <c r="I55" s="129">
        <v>5</v>
      </c>
      <c r="J55" s="129">
        <v>5</v>
      </c>
    </row>
    <row r="56" spans="1:10" ht="180">
      <c r="A56" s="113" t="s">
        <v>305</v>
      </c>
      <c r="B56" s="183" t="s">
        <v>272</v>
      </c>
      <c r="C56" s="78" t="s">
        <v>51</v>
      </c>
      <c r="D56" s="78" t="s">
        <v>47</v>
      </c>
      <c r="E56" s="90" t="s">
        <v>306</v>
      </c>
      <c r="F56" s="78" t="s">
        <v>88</v>
      </c>
      <c r="G56" s="129">
        <v>474</v>
      </c>
      <c r="H56" s="129">
        <v>0</v>
      </c>
      <c r="I56" s="129"/>
      <c r="J56" s="129">
        <v>0</v>
      </c>
    </row>
    <row r="57" spans="1:10" ht="180">
      <c r="A57" s="113" t="s">
        <v>252</v>
      </c>
      <c r="B57" s="183" t="s">
        <v>272</v>
      </c>
      <c r="C57" s="78" t="s">
        <v>51</v>
      </c>
      <c r="D57" s="78" t="s">
        <v>47</v>
      </c>
      <c r="E57" s="90" t="s">
        <v>214</v>
      </c>
      <c r="F57" s="78" t="s">
        <v>88</v>
      </c>
      <c r="G57" s="129">
        <v>5</v>
      </c>
      <c r="H57" s="129">
        <v>5</v>
      </c>
      <c r="I57" s="129">
        <v>5</v>
      </c>
      <c r="J57" s="129">
        <v>5</v>
      </c>
    </row>
    <row r="58" spans="1:10" ht="159.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116.7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332</v>
      </c>
      <c r="B72" s="183" t="s">
        <v>272</v>
      </c>
      <c r="C72" s="78" t="s">
        <v>50</v>
      </c>
      <c r="D72" s="78" t="s">
        <v>46</v>
      </c>
      <c r="E72" s="90" t="s">
        <v>333</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307</v>
      </c>
      <c r="H75" s="130">
        <v>5</v>
      </c>
      <c r="I75" s="130">
        <v>5</v>
      </c>
      <c r="J75" s="130">
        <v>5</v>
      </c>
    </row>
    <row r="76" spans="1:10" ht="18">
      <c r="A76" s="165" t="s">
        <v>40</v>
      </c>
      <c r="B76" s="183"/>
      <c r="C76" s="110"/>
      <c r="D76" s="110"/>
      <c r="E76" s="110"/>
      <c r="F76" s="110"/>
      <c r="G76" s="132">
        <f>G9+G34+G37+G42+G49+G63+G66+G69+G73</f>
        <v>33202.3</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1"/>
  <sheetViews>
    <sheetView tabSelected="1" view="pageBreakPreview" zoomScaleSheetLayoutView="100" zoomScalePageLayoutView="0" workbookViewId="0" topLeftCell="A73">
      <selection activeCell="F73" sqref="F7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323</v>
      </c>
      <c r="C1" s="225"/>
      <c r="D1" s="225"/>
      <c r="E1" s="225"/>
      <c r="F1" s="225"/>
      <c r="G1" s="225"/>
      <c r="H1" s="225"/>
      <c r="I1" s="54"/>
    </row>
    <row r="2" spans="1:9" ht="19.5" customHeight="1">
      <c r="A2" s="55"/>
      <c r="B2" s="80" t="s">
        <v>308</v>
      </c>
      <c r="C2" s="80"/>
      <c r="D2" s="80"/>
      <c r="E2" s="80"/>
      <c r="F2" s="80"/>
      <c r="G2" s="80"/>
      <c r="H2" s="53"/>
      <c r="I2" s="54"/>
    </row>
    <row r="3" spans="1:9" ht="19.5" customHeight="1">
      <c r="A3" s="55"/>
      <c r="B3" s="225" t="s">
        <v>344</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F13+F20+F26+F37+F40+F47+F52+F61+F69+F57</f>
        <v>33202.3</v>
      </c>
      <c r="G12" s="128">
        <f>G13+G20+G26+G37+G40+G47+G52+G61+G69</f>
        <v>4420.3</v>
      </c>
      <c r="H12" s="128">
        <f>H13+H20+H26+H37+H40+H47+H52+H61+H69</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911.3000000000001</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F33+F34+F35+F36+F32</f>
        <v>685.7</v>
      </c>
      <c r="G31" s="128">
        <f>G33+G34+G35+G36</f>
        <v>22.4</v>
      </c>
      <c r="H31" s="128">
        <f>H33+H34+H35+H36</f>
        <v>22.4</v>
      </c>
      <c r="I31" s="126"/>
    </row>
    <row r="32" spans="1:9" s="127" customFormat="1" ht="180.75" customHeight="1">
      <c r="A32" s="113" t="s">
        <v>305</v>
      </c>
      <c r="B32" s="90" t="s">
        <v>306</v>
      </c>
      <c r="C32" s="90">
        <v>240</v>
      </c>
      <c r="D32" s="91" t="s">
        <v>51</v>
      </c>
      <c r="E32" s="91" t="s">
        <v>47</v>
      </c>
      <c r="F32" s="129">
        <v>474</v>
      </c>
      <c r="G32" s="129">
        <v>0</v>
      </c>
      <c r="H32" s="129">
        <v>0</v>
      </c>
      <c r="I32" s="126"/>
    </row>
    <row r="33" spans="1:9" ht="182.25" customHeight="1">
      <c r="A33" s="113" t="s">
        <v>252</v>
      </c>
      <c r="B33" s="90" t="s">
        <v>214</v>
      </c>
      <c r="C33" s="90">
        <v>240</v>
      </c>
      <c r="D33" s="91" t="s">
        <v>51</v>
      </c>
      <c r="E33" s="91" t="s">
        <v>47</v>
      </c>
      <c r="F33" s="129">
        <v>5</v>
      </c>
      <c r="G33" s="129">
        <v>5</v>
      </c>
      <c r="H33" s="129">
        <v>5</v>
      </c>
      <c r="I33" s="54"/>
    </row>
    <row r="34" spans="1:9" ht="165" customHeight="1">
      <c r="A34" s="113" t="s">
        <v>253</v>
      </c>
      <c r="B34" s="90" t="s">
        <v>215</v>
      </c>
      <c r="C34" s="90">
        <v>240</v>
      </c>
      <c r="D34" s="91" t="s">
        <v>51</v>
      </c>
      <c r="E34" s="91" t="s">
        <v>47</v>
      </c>
      <c r="F34" s="129">
        <v>85</v>
      </c>
      <c r="G34" s="129">
        <v>0</v>
      </c>
      <c r="H34" s="129">
        <v>0</v>
      </c>
      <c r="I34" s="54"/>
    </row>
    <row r="35" spans="1:9" ht="234" customHeight="1">
      <c r="A35" s="58" t="s">
        <v>264</v>
      </c>
      <c r="B35" s="90" t="s">
        <v>219</v>
      </c>
      <c r="C35" s="90" t="s">
        <v>88</v>
      </c>
      <c r="D35" s="90" t="s">
        <v>51</v>
      </c>
      <c r="E35" s="90" t="s">
        <v>47</v>
      </c>
      <c r="F35" s="129">
        <v>5</v>
      </c>
      <c r="G35" s="129">
        <v>5</v>
      </c>
      <c r="H35" s="129">
        <v>5</v>
      </c>
      <c r="I35" s="54"/>
    </row>
    <row r="36" spans="1:9" ht="197.25" customHeight="1">
      <c r="A36" s="58" t="s">
        <v>265</v>
      </c>
      <c r="B36" s="90" t="s">
        <v>244</v>
      </c>
      <c r="C36" s="90" t="s">
        <v>88</v>
      </c>
      <c r="D36" s="90" t="s">
        <v>51</v>
      </c>
      <c r="E36" s="90" t="s">
        <v>47</v>
      </c>
      <c r="F36" s="129">
        <v>116.7</v>
      </c>
      <c r="G36" s="129">
        <v>12.4</v>
      </c>
      <c r="H36" s="129">
        <v>12.4</v>
      </c>
      <c r="I36" s="54"/>
    </row>
    <row r="37" spans="1:9" ht="53.25" customHeight="1">
      <c r="A37" s="61" t="s">
        <v>254</v>
      </c>
      <c r="B37" s="89" t="s">
        <v>144</v>
      </c>
      <c r="C37" s="89"/>
      <c r="D37" s="89"/>
      <c r="E37" s="89"/>
      <c r="F37" s="128">
        <f aca="true" t="shared" si="0" ref="F37:H38">F38</f>
        <v>5</v>
      </c>
      <c r="G37" s="128">
        <f t="shared" si="0"/>
        <v>3</v>
      </c>
      <c r="H37" s="128">
        <f t="shared" si="0"/>
        <v>3</v>
      </c>
      <c r="I37" s="54"/>
    </row>
    <row r="38" spans="1:9" ht="38.25" customHeight="1">
      <c r="A38" s="112" t="s">
        <v>216</v>
      </c>
      <c r="B38" s="89" t="s">
        <v>217</v>
      </c>
      <c r="C38" s="89"/>
      <c r="D38" s="89"/>
      <c r="E38" s="89"/>
      <c r="F38" s="128">
        <f t="shared" si="0"/>
        <v>5</v>
      </c>
      <c r="G38" s="128">
        <f t="shared" si="0"/>
        <v>3</v>
      </c>
      <c r="H38" s="128">
        <f t="shared" si="0"/>
        <v>3</v>
      </c>
      <c r="I38" s="54"/>
    </row>
    <row r="39" spans="1:9" ht="147" customHeight="1">
      <c r="A39" s="58" t="s">
        <v>255</v>
      </c>
      <c r="B39" s="91" t="s">
        <v>220</v>
      </c>
      <c r="C39" s="90" t="s">
        <v>88</v>
      </c>
      <c r="D39" s="91" t="s">
        <v>51</v>
      </c>
      <c r="E39" s="91" t="s">
        <v>47</v>
      </c>
      <c r="F39" s="129">
        <v>5</v>
      </c>
      <c r="G39" s="129">
        <v>3</v>
      </c>
      <c r="H39" s="129">
        <v>3</v>
      </c>
      <c r="I39" s="54"/>
    </row>
    <row r="40" spans="1:9" ht="70.5" customHeight="1">
      <c r="A40" s="61" t="s">
        <v>256</v>
      </c>
      <c r="B40" s="89" t="s">
        <v>145</v>
      </c>
      <c r="C40" s="89"/>
      <c r="D40" s="92"/>
      <c r="E40" s="89"/>
      <c r="F40" s="128">
        <f>F41+F43+F45</f>
        <v>4</v>
      </c>
      <c r="G40" s="128">
        <f>G41+G43+G45</f>
        <v>2</v>
      </c>
      <c r="H40" s="128">
        <f>H41+H43+H45</f>
        <v>1.3</v>
      </c>
      <c r="I40" s="54"/>
    </row>
    <row r="41" spans="1:9" ht="36" customHeight="1">
      <c r="A41" s="61" t="s">
        <v>257</v>
      </c>
      <c r="B41" s="89" t="s">
        <v>221</v>
      </c>
      <c r="C41" s="89"/>
      <c r="D41" s="92"/>
      <c r="E41" s="89"/>
      <c r="F41" s="128">
        <f>F42</f>
        <v>1</v>
      </c>
      <c r="G41" s="128">
        <f>G42</f>
        <v>1</v>
      </c>
      <c r="H41" s="128">
        <f>H42</f>
        <v>0.5</v>
      </c>
      <c r="I41" s="54"/>
    </row>
    <row r="42" spans="1:9" ht="183.75" customHeight="1">
      <c r="A42" s="113" t="s">
        <v>258</v>
      </c>
      <c r="B42" s="90" t="s">
        <v>245</v>
      </c>
      <c r="C42" s="90">
        <v>240</v>
      </c>
      <c r="D42" s="91" t="s">
        <v>46</v>
      </c>
      <c r="E42" s="90">
        <v>13</v>
      </c>
      <c r="F42" s="129">
        <v>1</v>
      </c>
      <c r="G42" s="129">
        <v>1</v>
      </c>
      <c r="H42" s="129">
        <v>0.5</v>
      </c>
      <c r="I42" s="54"/>
    </row>
    <row r="43" spans="1:9" ht="55.5" customHeight="1">
      <c r="A43" s="112" t="s">
        <v>222</v>
      </c>
      <c r="B43" s="119" t="s">
        <v>218</v>
      </c>
      <c r="C43" s="120"/>
      <c r="D43" s="121"/>
      <c r="E43" s="121"/>
      <c r="F43" s="128">
        <f>F44</f>
        <v>2.5</v>
      </c>
      <c r="G43" s="128">
        <f>G44</f>
        <v>0.5</v>
      </c>
      <c r="H43" s="128">
        <f>H44</f>
        <v>0.5</v>
      </c>
      <c r="I43" s="54"/>
    </row>
    <row r="44" spans="1:9" ht="201" customHeight="1">
      <c r="A44" s="113" t="s">
        <v>223</v>
      </c>
      <c r="B44" s="120" t="s">
        <v>246</v>
      </c>
      <c r="C44" s="120">
        <v>240</v>
      </c>
      <c r="D44" s="121" t="s">
        <v>46</v>
      </c>
      <c r="E44" s="121" t="s">
        <v>117</v>
      </c>
      <c r="F44" s="129">
        <v>2.5</v>
      </c>
      <c r="G44" s="129">
        <v>0.5</v>
      </c>
      <c r="H44" s="129">
        <v>0.5</v>
      </c>
      <c r="I44" s="54"/>
    </row>
    <row r="45" spans="1:9" ht="55.5" customHeight="1">
      <c r="A45" s="112" t="s">
        <v>225</v>
      </c>
      <c r="B45" s="119" t="s">
        <v>224</v>
      </c>
      <c r="C45" s="120"/>
      <c r="D45" s="121"/>
      <c r="E45" s="121"/>
      <c r="F45" s="128">
        <f>F46</f>
        <v>0.5</v>
      </c>
      <c r="G45" s="128">
        <f>G46</f>
        <v>0.5</v>
      </c>
      <c r="H45" s="128">
        <f>H46</f>
        <v>0.3</v>
      </c>
      <c r="I45" s="54"/>
    </row>
    <row r="46" spans="1:9" ht="187.5" customHeight="1">
      <c r="A46" s="113" t="s">
        <v>279</v>
      </c>
      <c r="B46" s="120" t="s">
        <v>247</v>
      </c>
      <c r="C46" s="120">
        <v>240</v>
      </c>
      <c r="D46" s="121" t="s">
        <v>46</v>
      </c>
      <c r="E46" s="121" t="s">
        <v>117</v>
      </c>
      <c r="F46" s="129">
        <v>0.5</v>
      </c>
      <c r="G46" s="129">
        <v>0.5</v>
      </c>
      <c r="H46" s="129">
        <v>0.3</v>
      </c>
      <c r="I46" s="54"/>
    </row>
    <row r="47" spans="1:9" ht="58.5" customHeight="1">
      <c r="A47" s="118" t="s">
        <v>227</v>
      </c>
      <c r="B47" s="119" t="s">
        <v>146</v>
      </c>
      <c r="C47" s="89"/>
      <c r="D47" s="92"/>
      <c r="E47" s="89"/>
      <c r="F47" s="128">
        <f>F48+F50</f>
        <v>13</v>
      </c>
      <c r="G47" s="128">
        <f>G48+G50</f>
        <v>13</v>
      </c>
      <c r="H47" s="128">
        <f>H48+H50</f>
        <v>13</v>
      </c>
      <c r="I47" s="54"/>
    </row>
    <row r="48" spans="1:9" ht="39" customHeight="1">
      <c r="A48" s="118" t="s">
        <v>228</v>
      </c>
      <c r="B48" s="119" t="s">
        <v>226</v>
      </c>
      <c r="C48" s="89"/>
      <c r="D48" s="92"/>
      <c r="E48" s="92"/>
      <c r="F48" s="128">
        <f>F49</f>
        <v>1</v>
      </c>
      <c r="G48" s="128">
        <f>G49</f>
        <v>1</v>
      </c>
      <c r="H48" s="128">
        <f>H49</f>
        <v>1</v>
      </c>
      <c r="I48" s="54"/>
    </row>
    <row r="49" spans="1:9" ht="128.25" customHeight="1">
      <c r="A49" s="113" t="s">
        <v>259</v>
      </c>
      <c r="B49" s="90" t="s">
        <v>248</v>
      </c>
      <c r="C49" s="90">
        <v>850</v>
      </c>
      <c r="D49" s="91" t="s">
        <v>178</v>
      </c>
      <c r="E49" s="91" t="s">
        <v>51</v>
      </c>
      <c r="F49" s="129">
        <v>1</v>
      </c>
      <c r="G49" s="129">
        <v>1</v>
      </c>
      <c r="H49" s="129">
        <v>1</v>
      </c>
      <c r="I49" s="54"/>
    </row>
    <row r="50" spans="1:9" ht="69.75" customHeight="1">
      <c r="A50" s="118" t="s">
        <v>230</v>
      </c>
      <c r="B50" s="119" t="s">
        <v>229</v>
      </c>
      <c r="C50" s="89"/>
      <c r="D50" s="92"/>
      <c r="E50" s="92"/>
      <c r="F50" s="128">
        <f>F51</f>
        <v>12</v>
      </c>
      <c r="G50" s="128">
        <f>G51</f>
        <v>12</v>
      </c>
      <c r="H50" s="128">
        <f>H51</f>
        <v>12</v>
      </c>
      <c r="I50" s="54"/>
    </row>
    <row r="51" spans="1:9" ht="183.75" customHeight="1">
      <c r="A51" s="113" t="s">
        <v>280</v>
      </c>
      <c r="B51" s="120" t="s">
        <v>249</v>
      </c>
      <c r="C51" s="90">
        <v>240</v>
      </c>
      <c r="D51" s="91" t="s">
        <v>51</v>
      </c>
      <c r="E51" s="91" t="s">
        <v>47</v>
      </c>
      <c r="F51" s="129">
        <v>12</v>
      </c>
      <c r="G51" s="129">
        <v>12</v>
      </c>
      <c r="H51" s="129">
        <v>12</v>
      </c>
      <c r="I51" s="54"/>
    </row>
    <row r="52" spans="1:9" ht="54.75" customHeight="1">
      <c r="A52" s="61" t="s">
        <v>260</v>
      </c>
      <c r="B52" s="89" t="s">
        <v>147</v>
      </c>
      <c r="C52" s="89"/>
      <c r="D52" s="89"/>
      <c r="E52" s="89"/>
      <c r="F52" s="128">
        <f>F53+F55</f>
        <v>1569.4</v>
      </c>
      <c r="G52" s="128">
        <f>G53+G55</f>
        <v>786.2</v>
      </c>
      <c r="H52" s="128">
        <f>H53+H55</f>
        <v>786.2</v>
      </c>
      <c r="I52" s="54"/>
    </row>
    <row r="53" spans="1:9" ht="25.5" customHeight="1">
      <c r="A53" s="118" t="s">
        <v>231</v>
      </c>
      <c r="B53" s="119" t="s">
        <v>232</v>
      </c>
      <c r="C53" s="89"/>
      <c r="D53" s="89"/>
      <c r="E53" s="89"/>
      <c r="F53" s="128">
        <f>F54</f>
        <v>1559.4</v>
      </c>
      <c r="G53" s="128">
        <f>G54</f>
        <v>781.2</v>
      </c>
      <c r="H53" s="128">
        <f>H54</f>
        <v>781.2</v>
      </c>
      <c r="I53" s="54"/>
    </row>
    <row r="54" spans="1:9" ht="162.75" customHeight="1">
      <c r="A54" s="62" t="s">
        <v>233</v>
      </c>
      <c r="B54" s="90" t="s">
        <v>234</v>
      </c>
      <c r="C54" s="90">
        <v>610</v>
      </c>
      <c r="D54" s="90" t="s">
        <v>50</v>
      </c>
      <c r="E54" s="90" t="s">
        <v>46</v>
      </c>
      <c r="F54" s="129">
        <v>1559.4</v>
      </c>
      <c r="G54" s="129">
        <v>781.2</v>
      </c>
      <c r="H54" s="129">
        <v>781.2</v>
      </c>
      <c r="I54" s="54"/>
    </row>
    <row r="55" spans="1:9" ht="37.5" customHeight="1">
      <c r="A55" s="61" t="s">
        <v>235</v>
      </c>
      <c r="B55" s="89" t="s">
        <v>236</v>
      </c>
      <c r="C55" s="89"/>
      <c r="D55" s="89"/>
      <c r="E55" s="89"/>
      <c r="F55" s="128">
        <f>F56</f>
        <v>10</v>
      </c>
      <c r="G55" s="128">
        <f>G56</f>
        <v>5</v>
      </c>
      <c r="H55" s="128">
        <f>H56</f>
        <v>5</v>
      </c>
      <c r="I55" s="54"/>
    </row>
    <row r="56" spans="1:9" ht="136.5" customHeight="1">
      <c r="A56" s="59" t="s">
        <v>261</v>
      </c>
      <c r="B56" s="90" t="s">
        <v>250</v>
      </c>
      <c r="C56" s="90" t="s">
        <v>88</v>
      </c>
      <c r="D56" s="90" t="s">
        <v>93</v>
      </c>
      <c r="E56" s="91" t="s">
        <v>49</v>
      </c>
      <c r="F56" s="129">
        <v>10</v>
      </c>
      <c r="G56" s="129">
        <v>5</v>
      </c>
      <c r="H56" s="129">
        <v>5</v>
      </c>
      <c r="I56" s="54"/>
    </row>
    <row r="57" spans="1:9" s="127" customFormat="1" ht="72" customHeight="1">
      <c r="A57" s="61" t="s">
        <v>337</v>
      </c>
      <c r="B57" s="89" t="s">
        <v>336</v>
      </c>
      <c r="C57" s="89"/>
      <c r="D57" s="89"/>
      <c r="E57" s="92"/>
      <c r="F57" s="128">
        <f>F58</f>
        <v>5813.4</v>
      </c>
      <c r="G57" s="128">
        <f>G58</f>
        <v>0</v>
      </c>
      <c r="H57" s="128">
        <f>H58</f>
        <v>100</v>
      </c>
      <c r="I57" s="126"/>
    </row>
    <row r="58" spans="1:9" ht="37.5" customHeight="1">
      <c r="A58" s="112" t="s">
        <v>278</v>
      </c>
      <c r="B58" s="89" t="s">
        <v>335</v>
      </c>
      <c r="C58" s="89"/>
      <c r="D58" s="89"/>
      <c r="E58" s="89"/>
      <c r="F58" s="128">
        <f>F59+F60</f>
        <v>5813.4</v>
      </c>
      <c r="G58" s="128">
        <f>G59+G60</f>
        <v>0</v>
      </c>
      <c r="H58" s="128">
        <f>H59+H60</f>
        <v>100</v>
      </c>
      <c r="I58" s="54"/>
    </row>
    <row r="59" spans="1:9" ht="201" customHeight="1">
      <c r="A59" s="113" t="s">
        <v>317</v>
      </c>
      <c r="B59" s="91" t="s">
        <v>315</v>
      </c>
      <c r="C59" s="90" t="s">
        <v>88</v>
      </c>
      <c r="D59" s="91" t="s">
        <v>51</v>
      </c>
      <c r="E59" s="91" t="s">
        <v>49</v>
      </c>
      <c r="F59" s="129">
        <v>13.4</v>
      </c>
      <c r="G59" s="129">
        <v>0</v>
      </c>
      <c r="H59" s="129">
        <v>100</v>
      </c>
      <c r="I59" s="54"/>
    </row>
    <row r="60" spans="1:9" ht="207" customHeight="1">
      <c r="A60" s="113" t="s">
        <v>318</v>
      </c>
      <c r="B60" s="91" t="s">
        <v>316</v>
      </c>
      <c r="C60" s="90">
        <v>240</v>
      </c>
      <c r="D60" s="91" t="s">
        <v>51</v>
      </c>
      <c r="E60" s="91" t="s">
        <v>49</v>
      </c>
      <c r="F60" s="129">
        <v>5800</v>
      </c>
      <c r="G60" s="129">
        <v>0</v>
      </c>
      <c r="H60" s="129">
        <v>0</v>
      </c>
      <c r="I60" s="54"/>
    </row>
    <row r="61" spans="1:9" ht="35.25" customHeight="1">
      <c r="A61" s="61" t="s">
        <v>10</v>
      </c>
      <c r="B61" s="89" t="s">
        <v>148</v>
      </c>
      <c r="C61" s="89"/>
      <c r="D61" s="92"/>
      <c r="E61" s="92"/>
      <c r="F61" s="128">
        <f>F62</f>
        <v>4419</v>
      </c>
      <c r="G61" s="128">
        <f>G62</f>
        <v>2862.3</v>
      </c>
      <c r="H61" s="128">
        <f>H62</f>
        <v>2978.7</v>
      </c>
      <c r="I61" s="54"/>
    </row>
    <row r="62" spans="1:9" ht="34.5" customHeight="1">
      <c r="A62" s="61" t="s">
        <v>76</v>
      </c>
      <c r="B62" s="89" t="s">
        <v>149</v>
      </c>
      <c r="C62" s="89"/>
      <c r="D62" s="92"/>
      <c r="E62" s="92"/>
      <c r="F62" s="128">
        <f>F63+F64+F65+F68+F66+F67</f>
        <v>4419</v>
      </c>
      <c r="G62" s="128">
        <f>G63+G64+G65+G68+G66</f>
        <v>2862.3</v>
      </c>
      <c r="H62" s="128">
        <f>H63+H64+H65+H68+H66</f>
        <v>2978.7</v>
      </c>
      <c r="I62" s="54"/>
    </row>
    <row r="63" spans="1:9" ht="126" customHeight="1">
      <c r="A63" s="57" t="s">
        <v>14</v>
      </c>
      <c r="B63" s="90" t="s">
        <v>138</v>
      </c>
      <c r="C63" s="90" t="s">
        <v>87</v>
      </c>
      <c r="D63" s="91" t="s">
        <v>46</v>
      </c>
      <c r="E63" s="91" t="s">
        <v>48</v>
      </c>
      <c r="F63" s="129">
        <v>3411.4</v>
      </c>
      <c r="G63" s="129">
        <v>2199.3</v>
      </c>
      <c r="H63" s="129">
        <v>2315.7</v>
      </c>
      <c r="I63" s="54"/>
    </row>
    <row r="64" spans="1:9" ht="111" customHeight="1">
      <c r="A64" s="57" t="s">
        <v>121</v>
      </c>
      <c r="B64" s="90" t="s">
        <v>139</v>
      </c>
      <c r="C64" s="90">
        <v>120</v>
      </c>
      <c r="D64" s="91" t="s">
        <v>46</v>
      </c>
      <c r="E64" s="91" t="s">
        <v>48</v>
      </c>
      <c r="F64" s="129">
        <v>240.3</v>
      </c>
      <c r="G64" s="129">
        <v>240.3</v>
      </c>
      <c r="H64" s="129">
        <v>240.3</v>
      </c>
      <c r="I64" s="54"/>
    </row>
    <row r="65" spans="1:9" ht="126" customHeight="1">
      <c r="A65" s="57" t="s">
        <v>13</v>
      </c>
      <c r="B65" s="90" t="s">
        <v>139</v>
      </c>
      <c r="C65" s="90">
        <v>240</v>
      </c>
      <c r="D65" s="90" t="s">
        <v>46</v>
      </c>
      <c r="E65" s="90" t="s">
        <v>48</v>
      </c>
      <c r="F65" s="129">
        <v>648.2</v>
      </c>
      <c r="G65" s="129">
        <v>372.5</v>
      </c>
      <c r="H65" s="129">
        <v>372.5</v>
      </c>
      <c r="I65" s="54"/>
    </row>
    <row r="66" spans="1:9" ht="108" customHeight="1">
      <c r="A66" s="63" t="s">
        <v>136</v>
      </c>
      <c r="B66" s="90" t="s">
        <v>282</v>
      </c>
      <c r="C66" s="90">
        <v>240</v>
      </c>
      <c r="D66" s="91" t="s">
        <v>46</v>
      </c>
      <c r="E66" s="91" t="s">
        <v>48</v>
      </c>
      <c r="F66" s="129">
        <v>12</v>
      </c>
      <c r="G66" s="129">
        <v>12</v>
      </c>
      <c r="H66" s="129">
        <v>12</v>
      </c>
      <c r="I66" s="54"/>
    </row>
    <row r="67" spans="1:9" ht="91.5" customHeight="1">
      <c r="A67" s="57" t="s">
        <v>339</v>
      </c>
      <c r="B67" s="90" t="s">
        <v>140</v>
      </c>
      <c r="C67" s="90">
        <v>240</v>
      </c>
      <c r="D67" s="91" t="s">
        <v>46</v>
      </c>
      <c r="E67" s="91" t="s">
        <v>117</v>
      </c>
      <c r="F67" s="129">
        <v>49.9</v>
      </c>
      <c r="G67" s="129">
        <v>0</v>
      </c>
      <c r="H67" s="129">
        <v>0</v>
      </c>
      <c r="I67" s="54"/>
    </row>
    <row r="68" spans="1:9" ht="74.25" customHeight="1">
      <c r="A68" s="57" t="s">
        <v>15</v>
      </c>
      <c r="B68" s="90" t="s">
        <v>140</v>
      </c>
      <c r="C68" s="90" t="s">
        <v>89</v>
      </c>
      <c r="D68" s="90" t="s">
        <v>46</v>
      </c>
      <c r="E68" s="90">
        <v>13</v>
      </c>
      <c r="F68" s="129">
        <v>57.2</v>
      </c>
      <c r="G68" s="129">
        <v>38.2</v>
      </c>
      <c r="H68" s="129">
        <v>38.2</v>
      </c>
      <c r="I68" s="54"/>
    </row>
    <row r="69" spans="1:9" ht="51" customHeight="1">
      <c r="A69" s="61" t="s">
        <v>7</v>
      </c>
      <c r="B69" s="89" t="s">
        <v>150</v>
      </c>
      <c r="C69" s="89"/>
      <c r="D69" s="89"/>
      <c r="E69" s="89"/>
      <c r="F69" s="128">
        <f>F72+F70</f>
        <v>20386.600000000002</v>
      </c>
      <c r="G69" s="128">
        <f>G72+G70</f>
        <v>497.8</v>
      </c>
      <c r="H69" s="128">
        <f>H72+H70</f>
        <v>309.3</v>
      </c>
      <c r="I69" s="54"/>
    </row>
    <row r="70" spans="1:9" ht="34.5" customHeight="1">
      <c r="A70" s="61" t="s">
        <v>310</v>
      </c>
      <c r="B70" s="89" t="s">
        <v>309</v>
      </c>
      <c r="C70" s="89"/>
      <c r="D70" s="89"/>
      <c r="E70" s="89"/>
      <c r="F70" s="128">
        <v>10</v>
      </c>
      <c r="G70" s="128">
        <v>10</v>
      </c>
      <c r="H70" s="128">
        <v>10</v>
      </c>
      <c r="I70" s="54"/>
    </row>
    <row r="71" spans="1:9" s="194" customFormat="1" ht="106.5" customHeight="1">
      <c r="A71" s="192" t="s">
        <v>301</v>
      </c>
      <c r="B71" s="90" t="s">
        <v>299</v>
      </c>
      <c r="C71" s="90">
        <v>870</v>
      </c>
      <c r="D71" s="91" t="s">
        <v>46</v>
      </c>
      <c r="E71" s="91">
        <v>11</v>
      </c>
      <c r="F71" s="129">
        <v>10</v>
      </c>
      <c r="G71" s="129">
        <v>10</v>
      </c>
      <c r="H71" s="129">
        <v>10</v>
      </c>
      <c r="I71" s="193"/>
    </row>
    <row r="72" spans="1:9" ht="21" customHeight="1">
      <c r="A72" s="61" t="s">
        <v>5</v>
      </c>
      <c r="B72" s="89" t="s">
        <v>151</v>
      </c>
      <c r="C72" s="89"/>
      <c r="D72" s="89"/>
      <c r="E72" s="89"/>
      <c r="F72" s="128">
        <f>F74+F77+F80+F79+F81+F82+F78+F75+F83+F73+F76+F84</f>
        <v>20376.600000000002</v>
      </c>
      <c r="G72" s="128">
        <f>G74+G77+G80+G79+G81+G82+G78+G75+G83+G73</f>
        <v>487.8</v>
      </c>
      <c r="H72" s="128">
        <f>H74+H77+H80+H79+H81+H82+H78+H75+H83+H73</f>
        <v>299.3</v>
      </c>
      <c r="I72" s="54"/>
    </row>
    <row r="73" spans="1:9" ht="148.5" customHeight="1">
      <c r="A73" s="57" t="s">
        <v>320</v>
      </c>
      <c r="B73" s="90" t="s">
        <v>319</v>
      </c>
      <c r="C73" s="90">
        <v>240</v>
      </c>
      <c r="D73" s="78" t="s">
        <v>46</v>
      </c>
      <c r="E73" s="78" t="s">
        <v>117</v>
      </c>
      <c r="F73" s="129">
        <v>10</v>
      </c>
      <c r="G73" s="129">
        <v>0</v>
      </c>
      <c r="H73" s="129">
        <v>0</v>
      </c>
      <c r="I73" s="54"/>
    </row>
    <row r="74" spans="1:9" ht="106.5" customHeight="1">
      <c r="A74" s="122" t="s">
        <v>238</v>
      </c>
      <c r="B74" s="90" t="s">
        <v>251</v>
      </c>
      <c r="C74" s="90">
        <v>880</v>
      </c>
      <c r="D74" s="91" t="s">
        <v>46</v>
      </c>
      <c r="E74" s="91" t="s">
        <v>137</v>
      </c>
      <c r="F74" s="129">
        <v>0</v>
      </c>
      <c r="G74" s="129">
        <v>299.1</v>
      </c>
      <c r="H74" s="129">
        <v>0</v>
      </c>
      <c r="I74" s="54"/>
    </row>
    <row r="75" spans="1:9" ht="106.5" customHeight="1">
      <c r="A75" s="58" t="s">
        <v>303</v>
      </c>
      <c r="B75" s="78" t="s">
        <v>304</v>
      </c>
      <c r="C75" s="90">
        <v>240</v>
      </c>
      <c r="D75" s="91" t="s">
        <v>48</v>
      </c>
      <c r="E75" s="91" t="s">
        <v>18</v>
      </c>
      <c r="F75" s="200">
        <v>638.7</v>
      </c>
      <c r="G75" s="129">
        <v>0</v>
      </c>
      <c r="H75" s="129">
        <v>0</v>
      </c>
      <c r="I75" s="54"/>
    </row>
    <row r="76" spans="1:9" ht="162.75" customHeight="1">
      <c r="A76" s="113" t="s">
        <v>281</v>
      </c>
      <c r="B76" s="78" t="s">
        <v>330</v>
      </c>
      <c r="C76" s="90">
        <v>240</v>
      </c>
      <c r="D76" s="91" t="s">
        <v>48</v>
      </c>
      <c r="E76" s="91" t="s">
        <v>267</v>
      </c>
      <c r="F76" s="200">
        <v>34</v>
      </c>
      <c r="G76" s="129">
        <v>0</v>
      </c>
      <c r="H76" s="129">
        <v>0</v>
      </c>
      <c r="I76" s="54"/>
    </row>
    <row r="77" spans="1:9" ht="115.5" customHeight="1">
      <c r="A77" s="62" t="s">
        <v>8</v>
      </c>
      <c r="B77" s="90" t="s">
        <v>142</v>
      </c>
      <c r="C77" s="90" t="s">
        <v>87</v>
      </c>
      <c r="D77" s="90" t="s">
        <v>49</v>
      </c>
      <c r="E77" s="90" t="s">
        <v>47</v>
      </c>
      <c r="F77" s="129">
        <v>81.4</v>
      </c>
      <c r="G77" s="129">
        <v>82.9</v>
      </c>
      <c r="H77" s="129">
        <v>88</v>
      </c>
      <c r="I77" s="54"/>
    </row>
    <row r="78" spans="1:9" ht="304.5" customHeight="1">
      <c r="A78" s="51" t="s">
        <v>16</v>
      </c>
      <c r="B78" s="134" t="s">
        <v>141</v>
      </c>
      <c r="C78" s="91">
        <v>240</v>
      </c>
      <c r="D78" s="91" t="s">
        <v>46</v>
      </c>
      <c r="E78" s="91" t="s">
        <v>48</v>
      </c>
      <c r="F78" s="129">
        <v>0.2</v>
      </c>
      <c r="G78" s="129">
        <v>0.2</v>
      </c>
      <c r="H78" s="129">
        <v>0.2</v>
      </c>
      <c r="I78" s="54"/>
    </row>
    <row r="79" spans="1:8" ht="125.25" customHeight="1">
      <c r="A79" s="51" t="s">
        <v>240</v>
      </c>
      <c r="B79" s="123" t="s">
        <v>179</v>
      </c>
      <c r="C79" s="123" t="s">
        <v>180</v>
      </c>
      <c r="D79" s="123" t="s">
        <v>46</v>
      </c>
      <c r="E79" s="124" t="s">
        <v>178</v>
      </c>
      <c r="F79" s="133">
        <v>10.5</v>
      </c>
      <c r="G79" s="133">
        <v>0</v>
      </c>
      <c r="H79" s="133">
        <v>0</v>
      </c>
    </row>
    <row r="80" spans="1:8" ht="125.25" customHeight="1">
      <c r="A80" s="51" t="s">
        <v>241</v>
      </c>
      <c r="B80" s="123" t="s">
        <v>237</v>
      </c>
      <c r="C80" s="123" t="s">
        <v>180</v>
      </c>
      <c r="D80" s="123" t="s">
        <v>46</v>
      </c>
      <c r="E80" s="124" t="s">
        <v>178</v>
      </c>
      <c r="F80" s="133">
        <v>10.6</v>
      </c>
      <c r="G80" s="133">
        <v>0</v>
      </c>
      <c r="H80" s="133">
        <v>0</v>
      </c>
    </row>
    <row r="81" spans="1:8" ht="72">
      <c r="A81" s="125" t="s">
        <v>242</v>
      </c>
      <c r="B81" s="120" t="s">
        <v>239</v>
      </c>
      <c r="C81" s="120">
        <v>880</v>
      </c>
      <c r="D81" s="121" t="s">
        <v>46</v>
      </c>
      <c r="E81" s="120">
        <v>13</v>
      </c>
      <c r="F81" s="133">
        <v>0</v>
      </c>
      <c r="G81" s="133">
        <v>105.6</v>
      </c>
      <c r="H81" s="133">
        <v>211.1</v>
      </c>
    </row>
    <row r="82" spans="1:8" ht="124.5" customHeight="1">
      <c r="A82" s="113" t="s">
        <v>338</v>
      </c>
      <c r="B82" s="120" t="s">
        <v>243</v>
      </c>
      <c r="C82" s="120">
        <v>240</v>
      </c>
      <c r="D82" s="121" t="s">
        <v>48</v>
      </c>
      <c r="E82" s="120">
        <v>12</v>
      </c>
      <c r="F82" s="133">
        <v>7</v>
      </c>
      <c r="G82" s="133">
        <v>0</v>
      </c>
      <c r="H82" s="133">
        <v>0</v>
      </c>
    </row>
    <row r="83" spans="1:8" ht="144">
      <c r="A83" s="204" t="s">
        <v>322</v>
      </c>
      <c r="B83" s="78" t="s">
        <v>321</v>
      </c>
      <c r="C83" s="78" t="s">
        <v>88</v>
      </c>
      <c r="D83" s="78" t="s">
        <v>48</v>
      </c>
      <c r="E83" s="78" t="s">
        <v>18</v>
      </c>
      <c r="F83" s="200">
        <v>18448.3</v>
      </c>
      <c r="G83" s="200">
        <v>0</v>
      </c>
      <c r="H83" s="200">
        <v>0</v>
      </c>
    </row>
    <row r="84" spans="1:8" ht="90">
      <c r="A84" s="211" t="s">
        <v>332</v>
      </c>
      <c r="B84" s="78" t="s">
        <v>333</v>
      </c>
      <c r="C84" s="78" t="s">
        <v>3</v>
      </c>
      <c r="D84" s="78" t="s">
        <v>50</v>
      </c>
      <c r="E84" s="78" t="s">
        <v>46</v>
      </c>
      <c r="F84" s="200">
        <v>1135.9</v>
      </c>
      <c r="G84" s="200">
        <v>0</v>
      </c>
      <c r="H84" s="200">
        <v>0</v>
      </c>
    </row>
    <row r="85" spans="1:2" ht="12">
      <c r="A85" s="64"/>
      <c r="B85" s="194"/>
    </row>
    <row r="86" ht="12">
      <c r="A86" s="64"/>
    </row>
    <row r="87" ht="12">
      <c r="A87" s="64"/>
    </row>
    <row r="88" ht="12">
      <c r="A88" s="64"/>
    </row>
    <row r="89" ht="12">
      <c r="A89" s="64"/>
    </row>
    <row r="90" ht="12">
      <c r="A90" s="64"/>
    </row>
    <row r="91" ht="12">
      <c r="A91"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2020-04-03T15:41:27Z</cp:lastPrinted>
  <dcterms:created xsi:type="dcterms:W3CDTF">2004-10-11T08:54:50Z</dcterms:created>
  <dcterms:modified xsi:type="dcterms:W3CDTF">2020-07-02T13:55:46Z</dcterms:modified>
  <cp:category/>
  <cp:version/>
  <cp:contentType/>
  <cp:contentStatus/>
</cp:coreProperties>
</file>